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831B02F7-DF72-4AE2-92BE-77A235A251B4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<sst xmlns="http://schemas.openxmlformats.org/spreadsheetml/2006/main" count="262" uniqueCount="159">
  <si>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</si>
  <si>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</si>
  <si>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</si>
  <si>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</si>
  <si>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</si>
  <si>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</si>
  <si>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</si>
  <si>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</si>
  <si>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</si>
  <si>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</si>
  <si>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</si>
  <si>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</si>
  <si>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</si>
  <si>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</si>
  <si>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</si>
  <si>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</si>
  <si>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</si>
  <si>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</si>
  <si>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</si>
  <si>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</si>
  <si>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</si>
  <si>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</si>
  <si>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</si>
  <si>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</si>
  <si>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</si>
  <si>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</si>
  <si>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</si>
  <si>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</si>
  <si>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</si>
  <si>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</si>
  <si>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</si>
  <si>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</si>
  <si>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</si>
  <si>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</si>
  <si>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</si>
  <si>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</si>
  <si>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</si>
  <si>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</si>
  <si>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</si>
  <si>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</si>
  <si>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</si>
  <si>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</si>
  <si>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</si>
  <si>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</si>
  <si>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</si>
  <si>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</si>
  <si>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</si>
  <si>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</si>
  <si>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</si>
  <si>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</si>
  <si>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</si>
  <si>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</si>
  <si>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</si>
  <si>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</si>
  <si>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</si>
  <si>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</si>
  <si>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</si>
  <si>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</si>
  <si>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</si>
  <si>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</si>
  <si>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</si>
  <si>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</si>
  <si>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</si>
  <si>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</si>
  <si>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</si>
  <si>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</si>
  <si>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</si>
  <si>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</si>
  <si>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</si>
  <si>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</si>
  <si>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</si>
  <si>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</si>
  <si>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</si>
  <si>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</si>
  <si>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</si>
  <si>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</si>
  <si>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</si>
  <si>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</si>
  <si>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</si>
  <si>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</si>
  <si>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</si>
  <si>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</si>
  <si>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</si>
  <si>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</si>
  <si>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</si>
  <si>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</si>
  <si>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</si>
  <si>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</si>
  <si>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</si>
  <si>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</si>
  <si>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</si>
  <si>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</si>
  <si>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</si>
  <si>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</si>
  <si>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</si>
  <si>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</si>
  <si>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</si>
  <si>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</si>
  <si>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</si>
  <si>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</si>
  <si>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</si>
  <si>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</si>
  <si>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</si>
  <si>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</si>
  <si>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</si>
  <si>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</si>
  <si>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</si>
  <si>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</si>
  <si>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</si>
  <si>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</si>
  <si>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</si>
  <si>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</si>
  <si>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</si>
  <si>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</si>
  <si>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</si>
  <si>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</si>
  <si>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</si>
  <si>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</si>
  <si>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</si>
  <si>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</si>
  <si>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</si>
  <si>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</si>
  <si>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</si>
  <si>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</si>
  <si>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</si>
  <si>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</si>
  <si>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</si>
  <si>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</si>
  <si>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</si>
  <si>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</si>
  <si>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</si>
  <si>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</si>
  <si>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</si>
  <si>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</si>
  <si>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</si>
  <si>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</si>
  <si>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</si>
  <si>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</si>
  <si>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</si>
  <si>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</si>
  <si>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</si>
  <si>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Cebu Grand Hotel</t>
  </si>
  <si>
    <t>Pastor (Jun) Tallo</t>
  </si>
  <si>
    <t>(Returning)</t>
  </si>
  <si>
    <t>Panglao, Bohol</t>
  </si>
  <si>
    <t>Bgy. Tisa, Cebu City</t>
  </si>
  <si>
    <t>Fuente Osmena Circle, Cebu City</t>
  </si>
  <si>
    <t>Rotary D3860 Activity</t>
  </si>
  <si>
    <t>Brgy Tisa, Cebu City</t>
  </si>
  <si>
    <t>End Polio Walk of Rotary District 3860</t>
  </si>
  <si>
    <t>Rotary D3860 End Polio Vaccination Project</t>
  </si>
  <si>
    <t>Suppporting Rotary Club of Panglao in their projects along with DG Philip's Governor's Visit</t>
  </si>
  <si>
    <t>Rotary Club of Panglao Projects</t>
  </si>
  <si>
    <t>TRF fundraising</t>
  </si>
  <si>
    <t>TRF Fund Raising for RC Cebu West</t>
  </si>
  <si>
    <t>TRF Fund</t>
  </si>
  <si>
    <t>Cebu Normal University</t>
  </si>
  <si>
    <t>RC Cebu West and RC Singapore West Scholarship for Cebu Normal University</t>
  </si>
  <si>
    <t>Cebu Normal University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</si>
</sst>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120" zoomScaleNormal="200" zoomScalePageLayoutView="12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43739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43783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43746</v>
      </c>
      <c r="C11" s="149"/>
      <c r="D11" s="155">
        <v>22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>
        <v>43764</v>
      </c>
      <c r="C13" s="81"/>
      <c r="D13" s="91">
        <v>14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139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>
        <v>43746</v>
      </c>
      <c r="C16" s="81"/>
      <c r="D16" s="167"/>
      <c r="E16" s="168"/>
      <c r="F16" s="75"/>
      <c r="G16" s="76"/>
      <c r="H16" s="77">
        <v>4</v>
      </c>
      <c r="I16" s="199"/>
      <c r="J16" s="88"/>
      <c r="K16" s="89"/>
      <c r="L16" s="90"/>
      <c r="M16" s="64"/>
      <c r="N16" s="64"/>
      <c r="O16" s="65"/>
      <c r="P16" s="45" t="s">
        <v>139</v>
      </c>
    </row>
    <row r="17" spans="1:16" s="36" customFormat="1" ht="12" customHeight="1" thickTop="1" thickBot="1">
      <c r="A17" s="84"/>
      <c r="B17" s="80">
        <v>43722</v>
      </c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43758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</v>
      </c>
      <c r="M19" s="77"/>
      <c r="N19" s="78"/>
      <c r="O19" s="79"/>
      <c r="P19" s="45" t="s">
        <v>146</v>
      </c>
    </row>
    <row r="20" spans="1:16" s="36" customFormat="1" ht="12" customHeight="1" thickTop="1" thickBot="1">
      <c r="A20" s="84"/>
      <c r="B20" s="80">
        <v>43761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5</v>
      </c>
      <c r="M20" s="77"/>
      <c r="N20" s="78"/>
      <c r="O20" s="79"/>
      <c r="P20" s="45" t="s">
        <v>145</v>
      </c>
    </row>
    <row r="21" spans="1:16" s="36" customFormat="1" ht="12" customHeight="1" thickTop="1" thickBot="1">
      <c r="A21" s="84"/>
      <c r="B21" s="80">
        <v>43767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4</v>
      </c>
      <c r="M21" s="77"/>
      <c r="N21" s="78"/>
      <c r="O21" s="79"/>
      <c r="P21" s="45" t="s">
        <v>144</v>
      </c>
    </row>
    <row r="22" spans="1:16" s="36" customFormat="1" ht="12" customHeight="1" thickTop="1" thickBot="1">
      <c r="A22" s="84"/>
      <c r="B22" s="80">
        <v>43753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9</v>
      </c>
      <c r="M22" s="77"/>
      <c r="N22" s="78"/>
      <c r="O22" s="79"/>
      <c r="P22" s="45" t="s">
        <v>153</v>
      </c>
    </row>
    <row r="23" spans="1:16" s="36" customFormat="1" ht="12" customHeight="1" thickTop="1" thickBot="1">
      <c r="A23" s="84"/>
      <c r="B23" s="80">
        <v>43763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5</v>
      </c>
      <c r="M23" s="77"/>
      <c r="N23" s="78"/>
      <c r="O23" s="79"/>
      <c r="P23" s="45" t="s">
        <v>156</v>
      </c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43743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5</v>
      </c>
      <c r="O27" s="99"/>
      <c r="P27" s="46" t="s">
        <v>141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45</v>
      </c>
      <c r="J31" s="104" t="s">
        <v>7</v>
      </c>
      <c r="K31" s="105"/>
      <c r="L31" s="105"/>
      <c r="M31" s="105"/>
      <c r="N31" s="105"/>
      <c r="O31" s="105"/>
      <c r="P31" s="3">
        <v>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142</v>
      </c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 t="s">
        <v>143</v>
      </c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Carlo Anton Suarez</v>
      </c>
      <c r="B52" s="141"/>
      <c r="C52" s="142"/>
      <c r="D52" s="142"/>
      <c r="E52" s="142"/>
      <c r="F52" s="142"/>
      <c r="G52" s="142" t="str">
        <f>I6</f>
        <v>Alvin P. Olalo</v>
      </c>
      <c r="H52" s="142"/>
      <c r="I52" s="142"/>
      <c r="J52" s="142"/>
      <c r="K52" s="142"/>
      <c r="L52" s="142"/>
      <c r="M52" s="143" t="s">
        <v>140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20" zoomScaleNormal="200" zoomScalePageLayoutView="120" workbookViewId="0">
      <selection activeCell="U36" sqref="U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WEST</v>
      </c>
      <c r="B3" s="200"/>
      <c r="C3" s="200"/>
      <c r="D3" s="200"/>
      <c r="E3" s="200"/>
      <c r="F3" s="200" t="str">
        <f>'Summary of Activities'!I6</f>
        <v>Alvin P. Olalo</v>
      </c>
      <c r="G3" s="200"/>
      <c r="H3" s="200"/>
      <c r="I3" s="200"/>
      <c r="J3" s="200"/>
      <c r="K3" s="200"/>
      <c r="L3" s="200" t="str">
        <f>'Summary of Activities'!N6</f>
        <v>Carlo Anton Suarez</v>
      </c>
      <c r="M3" s="200"/>
      <c r="N3" s="200"/>
      <c r="O3" s="200"/>
      <c r="P3" s="200"/>
      <c r="Q3" s="200"/>
      <c r="R3" s="200" t="str">
        <f>'Summary of Activities'!H6</f>
        <v>1C</v>
      </c>
      <c r="S3" s="200"/>
      <c r="T3" s="203">
        <f>'Summary of Activities'!K2</f>
        <v>43739</v>
      </c>
      <c r="U3" s="200"/>
      <c r="V3" s="200"/>
      <c r="W3" s="204">
        <f>'Summary of Activities'!O8</f>
        <v>43783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43758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>
        <v>4</v>
      </c>
      <c r="K6" s="50"/>
      <c r="L6" s="51"/>
      <c r="M6" s="49"/>
      <c r="N6" s="52"/>
      <c r="O6" s="48"/>
      <c r="P6" s="49">
        <v>5</v>
      </c>
      <c r="Q6" s="50">
        <v>15000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147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43761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>
        <v>5</v>
      </c>
      <c r="Q11" s="50">
        <v>5000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150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148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43767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>
        <v>4</v>
      </c>
      <c r="E16" s="50">
        <v>2500</v>
      </c>
      <c r="F16" s="51"/>
      <c r="G16" s="49">
        <v>4</v>
      </c>
      <c r="H16" s="52">
        <v>2500</v>
      </c>
      <c r="I16" s="48"/>
      <c r="J16" s="49"/>
      <c r="K16" s="50"/>
      <c r="L16" s="51"/>
      <c r="M16" s="49"/>
      <c r="N16" s="52"/>
      <c r="O16" s="48"/>
      <c r="P16" s="49">
        <v>4</v>
      </c>
      <c r="Q16" s="50">
        <v>12000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151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152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43753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>
        <v>9</v>
      </c>
      <c r="K21" s="50">
        <v>520000</v>
      </c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154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155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43763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>
        <v>5</v>
      </c>
      <c r="G26" s="49">
        <v>60</v>
      </c>
      <c r="H26" s="52">
        <v>120000</v>
      </c>
      <c r="I26" s="48">
        <v>5</v>
      </c>
      <c r="J26" s="49">
        <v>60</v>
      </c>
      <c r="K26" s="50">
        <v>120000</v>
      </c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 t="s">
        <v>157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158</v>
      </c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4</v>
      </c>
      <c r="I47" s="218"/>
      <c r="J47" s="238">
        <f>E6+E11+E16+E21+E26+E31+E36+E41</f>
        <v>2500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5</v>
      </c>
      <c r="G48" s="218"/>
      <c r="H48" s="217">
        <f>G6+G11+G16+G21+G26+G31+G36+G41</f>
        <v>64</v>
      </c>
      <c r="I48" s="218"/>
      <c r="J48" s="238">
        <f>H6+H11+H16+H21+H26+H31+H36+H41</f>
        <v>122500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5</v>
      </c>
      <c r="G49" s="218"/>
      <c r="H49" s="217">
        <f>J6+J11+J16+J21+J26+J31+J36+J41</f>
        <v>73</v>
      </c>
      <c r="I49" s="218"/>
      <c r="J49" s="238">
        <f>K6+K11+K16+K21+K26+K31+K36+K41</f>
        <v>640000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14</v>
      </c>
      <c r="I51" s="218"/>
      <c r="J51" s="238">
        <f>Q6+Q11+Q16+Q21+Q26+Q31+Q36+Q41</f>
        <v>32000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10</v>
      </c>
      <c r="G54" s="230"/>
      <c r="H54" s="229">
        <f>SUM(H47:I52)</f>
        <v>155</v>
      </c>
      <c r="I54" s="230"/>
      <c r="J54" s="226">
        <f>SUM(J47:L52)</f>
        <v>797000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2019-11-14T02:39:08Z</dcterms:modified>
</cp:coreProperties>
</file>